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c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<sst xmlns="http://schemas.openxmlformats.org/spreadsheetml/2006/main" count="32" uniqueCount="32">
  <si>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CÁCH DÙNG · Nhập cost lines và các % (nền vàng). Selling price, margin tự tính. BDE chuẩn bị — giá cuối phải được Team Lead/Senior duyệt. Ví dụ dòng 3–6.</t>
  </si>
  <si>
    <t xml:space="preserve">Cost item</t>
  </si>
  <si>
    <t xml:space="preserve">Amount (tr)</t>
  </si>
  <si>
    <t xml:space="preserve">Tham số</t>
  </si>
  <si>
    <t xml:space="preserve">Giá trị</t>
  </si>
  <si>
    <t xml:space="preserve">Creator cost</t>
  </si>
  <si>
    <t xml:space="preserve">Direct cost (tr)</t>
  </si>
  <si>
    <t xml:space="preserve">Production cost</t>
  </si>
  <si>
    <t xml:space="preserve">Contingency %</t>
  </si>
  <si>
    <t xml:space="preserve">Partner cost</t>
  </si>
  <si>
    <t xml:space="preserve">Contingency (tr)</t>
  </si>
  <si>
    <t xml:space="preserve">Internal resource</t>
  </si>
  <si>
    <t xml:space="preserve">Total cost (tr)</t>
  </si>
  <si>
    <t xml:space="preserve">Target gross margin %</t>
  </si>
  <si>
    <t xml:space="preserve">Selling price ex-tax (tr)</t>
  </si>
  <si>
    <t xml:space="preserve">Gross margin (tr)</t>
  </si>
  <si>
    <t xml:space="preserve">Gross margin % (check)</t>
  </si>
  <si>
    <t xml:space="preserve">VAT %</t>
  </si>
  <si>
    <t xml:space="preserve">Price incl VAT (tr)</t>
  </si>
  <si>
    <t xml:space="preserve">Payment term (days)</t>
  </si>
  <si>
    <t xml:space="preserve">PRICING OPTIONS</t>
  </si>
  <si>
    <t xml:space="preserve">Option</t>
  </si>
  <si>
    <t xml:space="preserve">Scope note</t>
  </si>
  <si>
    <t xml:space="preserve">Price (tr)</t>
  </si>
  <si>
    <t xml:space="preserve">Cost (tr)</t>
  </si>
  <si>
    <t xml:space="preserve">Margin %</t>
  </si>
  <si>
    <t xml:space="preserve">Essential</t>
  </si>
  <si>
    <t xml:space="preserve">Giảm 5 creator, giữ core</t>
  </si>
  <si>
    <t xml:space="preserve">Recommended</t>
  </si>
  <si>
    <t xml:space="preserve">Full scope + reporting</t>
  </si>
  <si>
    <t xml:space="preserve">Expanded</t>
  </si>
  <si>
    <t xml:space="preserve">+ whitelist ads + event teaser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</si>
</sst>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%"/>
    <numFmt numFmtId="167" formatCode="0.0%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0"/>
      <color rgb="FF991103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062D6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3"/>
    <col collapsed="false" customWidth="true" hidden="false" outlineLevel="0" max="4" min="4" style="0" width="24"/>
    <col collapsed="false" customWidth="true" hidden="false" outlineLevel="0" max="5" min="5" style="0" width="14"/>
    <col collapsed="false" customWidth="true" hidden="false" outlineLevel="0" max="6" min="6" style="0" width="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30" hidden="false" customHeight="true" outlineLevel="0" collapsed="false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</row>
    <row r="3" customFormat="false" ht="15" hidden="false" customHeight="false" outlineLevel="0" collapsed="false">
      <c r="A3" s="3" t="s">
        <v>5</v>
      </c>
      <c r="B3" s="4" t="n">
        <v>180</v>
      </c>
      <c r="D3" s="5" t="s">
        <v>6</v>
      </c>
      <c r="E3" s="6" t="n">
        <f aca="false">SUM(B3:B6)</f>
        <v>192</v>
      </c>
    </row>
    <row r="4" customFormat="false" ht="15" hidden="false" customHeight="false" outlineLevel="0" collapsed="false">
      <c r="A4" s="7" t="s">
        <v>7</v>
      </c>
      <c r="B4" s="8" t="n">
        <v>0</v>
      </c>
      <c r="D4" s="5" t="s">
        <v>8</v>
      </c>
      <c r="E4" s="9" t="n">
        <v>0.05</v>
      </c>
    </row>
    <row r="5" customFormat="false" ht="15" hidden="false" customHeight="false" outlineLevel="0" collapsed="false">
      <c r="A5" s="7" t="s">
        <v>9</v>
      </c>
      <c r="B5" s="8" t="n">
        <v>0</v>
      </c>
      <c r="D5" s="5" t="s">
        <v>10</v>
      </c>
      <c r="E5" s="6" t="n">
        <f aca="false">E4*E3</f>
        <v>9.6</v>
      </c>
    </row>
    <row r="6" customFormat="false" ht="15" hidden="false" customHeight="false" outlineLevel="0" collapsed="false">
      <c r="A6" s="7" t="s">
        <v>11</v>
      </c>
      <c r="B6" s="8" t="n">
        <v>12</v>
      </c>
      <c r="D6" s="5" t="s">
        <v>12</v>
      </c>
      <c r="E6" s="6" t="n">
        <f aca="false">E3+E5</f>
        <v>201.6</v>
      </c>
    </row>
    <row r="7" customFormat="false" ht="15" hidden="false" customHeight="false" outlineLevel="0" collapsed="false">
      <c r="D7" s="5" t="s">
        <v>13</v>
      </c>
      <c r="E7" s="9" t="n">
        <v>0.27</v>
      </c>
    </row>
    <row r="8" customFormat="false" ht="15" hidden="false" customHeight="false" outlineLevel="0" collapsed="false">
      <c r="D8" s="5" t="s">
        <v>14</v>
      </c>
      <c r="E8" s="6" t="n">
        <f aca="false">IFERROR(E6/(1-E7),0)</f>
        <v>276.164383561644</v>
      </c>
    </row>
    <row r="9" customFormat="false" ht="15" hidden="false" customHeight="false" outlineLevel="0" collapsed="false">
      <c r="D9" s="5" t="s">
        <v>15</v>
      </c>
      <c r="E9" s="6" t="n">
        <f aca="false">E8-E6</f>
        <v>74.5643835616438</v>
      </c>
    </row>
    <row r="10" customFormat="false" ht="15" hidden="false" customHeight="false" outlineLevel="0" collapsed="false">
      <c r="D10" s="5" t="s">
        <v>16</v>
      </c>
      <c r="E10" s="10" t="n">
        <f aca="false">IFERROR((E8-E6)/E8,0)</f>
        <v>0.27</v>
      </c>
    </row>
    <row r="11" customFormat="false" ht="15" hidden="false" customHeight="false" outlineLevel="0" collapsed="false">
      <c r="D11" s="5" t="s">
        <v>17</v>
      </c>
      <c r="E11" s="9" t="n">
        <v>0.08</v>
      </c>
    </row>
    <row r="12" customFormat="false" ht="15" hidden="false" customHeight="false" outlineLevel="0" collapsed="false">
      <c r="D12" s="5" t="s">
        <v>18</v>
      </c>
      <c r="E12" s="6" t="n">
        <f aca="false">E8*(1+E11)</f>
        <v>298.257534246575</v>
      </c>
    </row>
    <row r="13" customFormat="false" ht="15" hidden="false" customHeight="false" outlineLevel="0" collapsed="false">
      <c r="D13" s="5" t="s">
        <v>19</v>
      </c>
      <c r="E13" s="11" t="n">
        <v>30</v>
      </c>
    </row>
    <row r="16" customFormat="false" ht="15" hidden="false" customHeight="false" outlineLevel="0" collapsed="false">
      <c r="A16" s="12" t="s">
        <v>20</v>
      </c>
    </row>
    <row r="17" customFormat="false" ht="46.25" hidden="false" customHeight="false" outlineLevel="0" collapsed="false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</row>
    <row r="18" customFormat="false" ht="23.85" hidden="false" customHeight="false" outlineLevel="0" collapsed="false">
      <c r="A18" s="13" t="s">
        <v>26</v>
      </c>
      <c r="B18" s="3" t="s">
        <v>27</v>
      </c>
      <c r="C18" s="4" t="n">
        <v>210</v>
      </c>
      <c r="D18" s="4" t="n">
        <v>150</v>
      </c>
      <c r="E18" s="10" t="n">
        <f aca="false">IFERROR((C18-D18)/C18,0)</f>
        <v>0.285714285714286</v>
      </c>
    </row>
    <row r="19" customFormat="false" ht="23.85" hidden="false" customHeight="false" outlineLevel="0" collapsed="false">
      <c r="A19" s="14" t="s">
        <v>28</v>
      </c>
      <c r="B19" s="7" t="s">
        <v>29</v>
      </c>
      <c r="C19" s="8" t="n">
        <v>220</v>
      </c>
      <c r="D19" s="8" t="n">
        <v>152</v>
      </c>
      <c r="E19" s="10" t="n">
        <f aca="false">IFERROR((C19-D19)/C19,0)</f>
        <v>0.309090909090909</v>
      </c>
    </row>
    <row r="20" customFormat="false" ht="23.85" hidden="false" customHeight="false" outlineLevel="0" collapsed="false">
      <c r="A20" s="14" t="s">
        <v>30</v>
      </c>
      <c r="B20" s="7" t="s">
        <v>31</v>
      </c>
      <c r="C20" s="8" t="n">
        <v>300</v>
      </c>
      <c r="D20" s="8" t="n">
        <v>205</v>
      </c>
      <c r="E20" s="10" t="n">
        <f aca="false">IFERROR((C20-D20)/C20,0)</f>
        <v>0.316666666666667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2026-08-04T05:49:34Z</dcterms:created>
  <dc:creator>openpyxl</dc:creator>
  <dc:description/>
  <dc:language>en-US</dc:language>
  <cp:lastModifiedBy/>
  <dcterms:modified xsi:type="dcterms:W3CDTF">2026-08-04T05:49:34Z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